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Opći" sheetId="1" r:id="rId1"/>
  </sheets>
  <definedNames/>
  <calcPr fullCalcOnLoad="1"/>
</workbook>
</file>

<file path=xl/sharedStrings.xml><?xml version="1.0" encoding="utf-8"?>
<sst xmlns="http://schemas.openxmlformats.org/spreadsheetml/2006/main" count="145" uniqueCount="121">
  <si>
    <t>634 Pomoći od ostalih subjekata unutar općeg proračuna</t>
  </si>
  <si>
    <t>643 Prihodi od kamata na dane zajmove</t>
  </si>
  <si>
    <t>683 Ostali prihodi</t>
  </si>
  <si>
    <t>32 Materijalni rashodi</t>
  </si>
  <si>
    <t>329 Ostali nespomenuti rashodi poslovanja</t>
  </si>
  <si>
    <t>38 Ostali rashodi</t>
  </si>
  <si>
    <t>381 Tekuće donacije</t>
  </si>
  <si>
    <t>321 Naknade troškova zaposlenima</t>
  </si>
  <si>
    <t>323 Rashodi za usluge</t>
  </si>
  <si>
    <t>31 Rashodi za zaposlene</t>
  </si>
  <si>
    <t>312 Ostali rashodi za zaposlene</t>
  </si>
  <si>
    <t>313 Doprinosi na plaće</t>
  </si>
  <si>
    <t>322 Rashodi za materijal i energiju</t>
  </si>
  <si>
    <t>34 Financijski rashodi</t>
  </si>
  <si>
    <t>343 Ostali financijski rashodi</t>
  </si>
  <si>
    <t>42 Rashodi za nabavu proizvedene dugotrajne imovine</t>
  </si>
  <si>
    <t>422 Postrojenja i oprema</t>
  </si>
  <si>
    <t>45 Rashodi za dodatna ulaganja na nefinancijskoj imovini</t>
  </si>
  <si>
    <t>451 Dodatna ulaganja na građevinskim objektima</t>
  </si>
  <si>
    <t>35 Subvencije</t>
  </si>
  <si>
    <t>411 Materijalna imovina - prirodna bogatstva</t>
  </si>
  <si>
    <t>426 Nematerijalna proizvedena imovina</t>
  </si>
  <si>
    <t>412 Nematerijalna imovina</t>
  </si>
  <si>
    <t>37 Naknade građanima i kućanstvima na temelju osiguranja i druge naknade</t>
  </si>
  <si>
    <t>372 Ostale naknade građanima i kućanstvima iz proračuna</t>
  </si>
  <si>
    <t>421 Građevinski objekti</t>
  </si>
  <si>
    <t>424 Knjige, umjetnička djela i ostale izložbene vrijednosti</t>
  </si>
  <si>
    <t>363 Pomoći unutar općeg proračuna</t>
  </si>
  <si>
    <t>Vrsta</t>
  </si>
  <si>
    <t>6 PRIHODI POSLOVANJA</t>
  </si>
  <si>
    <t>61 Prihodi od poreza</t>
  </si>
  <si>
    <t>611 Porez i prirez na dohodak</t>
  </si>
  <si>
    <t>613 Porezi na imovinu</t>
  </si>
  <si>
    <t>614 Porezi na robu i usluge</t>
  </si>
  <si>
    <t>64 Prihodi od imovine</t>
  </si>
  <si>
    <t>641 Prihodi od financijske imovine</t>
  </si>
  <si>
    <t>642 Prihodi od nefinancijske imovine</t>
  </si>
  <si>
    <t>652 Prihodi po posebnim propisima</t>
  </si>
  <si>
    <t>7 PRIHODI OD PRODAJE NEFINANCIJSKE IMOVINE</t>
  </si>
  <si>
    <t>711 Prihodi od prodaje materijalne imovine - prirodnih bogatstava</t>
  </si>
  <si>
    <t>72 Prihodi od prodaje proizvedene dugotrajne imovine</t>
  </si>
  <si>
    <t>721 Prihodi od prodaje građevinskih objekata</t>
  </si>
  <si>
    <t>SVEUKUPNO PRIHODI</t>
  </si>
  <si>
    <t>3 RASHODI POSLOVANJA</t>
  </si>
  <si>
    <t>4 RASHODI ZA NABAVU NEFINANCIJSKE IMOVINE</t>
  </si>
  <si>
    <t>SVEUKUPNO RASHODI</t>
  </si>
  <si>
    <t>8 PRIMICI OD FINANCIJSKE IMOVINE I ZADUŽIVANJA</t>
  </si>
  <si>
    <t>812 Primici (povrati) glavnice zajmova danih neprofitnim organizacijama, građanima i kućanstvima</t>
  </si>
  <si>
    <t>SVEUKUPNO PRIMICI</t>
  </si>
  <si>
    <t>5 IZDACI ZA FINANCIJSKU IMOVINU I OTPLATE ZAJMOVA</t>
  </si>
  <si>
    <t>SVEUKUPNO IZDACI</t>
  </si>
  <si>
    <t>A. RAČUN PRIHODA I RASHODA</t>
  </si>
  <si>
    <t>PRIHODI POSLOVANJA</t>
  </si>
  <si>
    <t>PRIHODI  OD PRODAJE NEFINANCIJSKE IMOVINE</t>
  </si>
  <si>
    <t>UKUPNO PRIHODI</t>
  </si>
  <si>
    <t>RASHODI POSLOVANJA</t>
  </si>
  <si>
    <t>RASHODI ZA NABAVU NEFINANCIJSKE IMOVINE</t>
  </si>
  <si>
    <t>UKUPNO RASHODI</t>
  </si>
  <si>
    <t>B.  RAČUN ZADUŽIVANJA / FINANCIRANJA</t>
  </si>
  <si>
    <t>PRIMICI  OD FINANCIJSKE IMOVINE I ZADUŽIVANJA</t>
  </si>
  <si>
    <t>IZDACI ZA FINANCIJSKU IMOVINU I OTPLATE ZAJMOVA</t>
  </si>
  <si>
    <t>RAZLIKA - zaduživanje / financiranje (1-2)</t>
  </si>
  <si>
    <t>UKUPNI PRIHODI I PRIMICI</t>
  </si>
  <si>
    <t>RAZLIKA - višak / manjak</t>
  </si>
  <si>
    <t>I.   OPĆI  DIO</t>
  </si>
  <si>
    <t>663 Donacije pravnih i fizičkih osoba izvan opće države</t>
  </si>
  <si>
    <t>635 Pomoći izravnanja za decentralizirane funkcije</t>
  </si>
  <si>
    <t>633 Pomoći iz proračuna</t>
  </si>
  <si>
    <t>65 Prihodi od upravnih i administrativnih pristojbi, pristojbi po posebnim propisima i naknada</t>
  </si>
  <si>
    <t>651 Upravne i administrativne pristojbe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</si>
  <si>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</si>
  <si>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</si>
  <si>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</si>
  <si>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68 Kazne, upravne mjere i ostali prihodi</t>
  </si>
  <si>
    <t>681 Kazne i upravne mjere</t>
  </si>
  <si>
    <t>311 Plaće (Bruto)</t>
  </si>
  <si>
    <t>342 Kamate za primljene kredite i zajmove</t>
  </si>
  <si>
    <t>352 Subvencije trgovačkim društvima, poljoprivrednicima i obrtnicima izvan javnog sektora</t>
  </si>
  <si>
    <t>36 Pomoći dane u inozemstvo i unutar opće države</t>
  </si>
  <si>
    <t>41 Rashodi za nabavu neproizvedene dugotrajne imovine</t>
  </si>
  <si>
    <t>54 Izdaci za otplatu glavnice primljenih kredita i zajmova</t>
  </si>
  <si>
    <t>544 Otplata glavnice primljenih kredita i zajmova od kreditnih i ostalih financijskih institucija izvan javnog sektora</t>
  </si>
  <si>
    <t>71 Prihodi od prodaje neproizvedene dugotrajne imovine</t>
  </si>
  <si>
    <t>Članak 1.</t>
  </si>
  <si>
    <t>324 Naknade troškova osobama izvan radnog odnosa</t>
  </si>
  <si>
    <t>638 Pomoći iz državnog proračuna temeljem prijenosa EU sredstava</t>
  </si>
  <si>
    <t>423 Prijevozna sredstva</t>
  </si>
  <si>
    <t>81 Primljen povrati glavnice danih zajmova i depozita</t>
  </si>
  <si>
    <t>63 Pomoći iz inozemstva i od subjekata unutar općeg proračuna</t>
  </si>
  <si>
    <t>Izvor</t>
  </si>
  <si>
    <t>11,24,25</t>
  </si>
  <si>
    <t>11,43,44</t>
  </si>
  <si>
    <t>636 Pomoći proračunskim korisnicima iz proračuna koji im nije nadležan</t>
  </si>
  <si>
    <t>712 Prihodi od prodaje nematerijalne imovine</t>
  </si>
  <si>
    <t>366 Pomoći proračunskim korisnicima drugih proračuna</t>
  </si>
  <si>
    <t>516  Izdaci za dane zajmove trgovačkim društvima i obrtnicima izvan javnog sektora</t>
  </si>
  <si>
    <t>51 Izdaci za dane zajmove i depozite</t>
  </si>
  <si>
    <t xml:space="preserve"> ZA 2017. GODINU I PROJEKCIJA ZA 2018. I 2019. GODINU</t>
  </si>
  <si>
    <t>UKUPNI RASHODI I IZDACI</t>
  </si>
  <si>
    <t>MANJAK PRIHODA IZ PRETHODNIH GODINA</t>
  </si>
  <si>
    <t>C. UKUPNO PRORAČUN GRADA</t>
  </si>
  <si>
    <t>386 Kapitalne pomoći</t>
  </si>
  <si>
    <t>547 Otplata glavnice primljenih  zajmova od drugih razina vlasti</t>
  </si>
  <si>
    <t>Prihodi i rashodi po ekonomskoj klasifikaciji utvrđuju se u Računu prihoda i rashoda za 2017. godinu kako slijedi:</t>
  </si>
  <si>
    <t>816 Primici (povrati) glavnice zajmova danih trgovačkim društvima, obrtnicima, malim i srednjim poduzetnicima izvan javnog sektora</t>
  </si>
  <si>
    <t>11,31,44,52,71</t>
  </si>
  <si>
    <t>Povećanje / smanjenje</t>
  </si>
  <si>
    <t>Novi plan 2017.</t>
  </si>
  <si>
    <t>632 Pomoći od međunarodnih organizacija te institucija i tijela EU</t>
  </si>
  <si>
    <t>368 Pomoći temeljem prijenosa EU sredstava</t>
  </si>
  <si>
    <t>369 Prijenosi između proračunskih korisnika istog proračuna</t>
  </si>
  <si>
    <t>382 Kapitalne donacije</t>
  </si>
  <si>
    <t>383 Kazne, penali i naknade štete</t>
  </si>
  <si>
    <t>84 Primici od zaduživanja</t>
  </si>
  <si>
    <t>844 Primljeni krediti i zajmovi od kreditnih i ostalih financijskih institucija izvan javnog sektora</t>
  </si>
  <si>
    <t>Plan 2017.</t>
  </si>
  <si>
    <t>Članak 2.</t>
  </si>
  <si>
    <t xml:space="preserve"> Plan 2017.</t>
  </si>
  <si>
    <t>IZMJENE I DOPUNE PRORAČUNA GRADA ŠIBENIKA</t>
  </si>
  <si>
    <t>Izmjene i dopune Proračuna Grada Šibenika za 2017. godinu (u daljnjem tekstu: Proračun) sastoje se od:</t>
  </si>
  <si>
    <t>Na temelju članka 39. Zakona o proračunu (“Narodne novine” 87/08, 136/12 i 15/15), Gradsko vijeće Grada Šibenika, na 3. sjednici od 22. rujna 2017. godine usvaja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</si>
</sst>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vertical="top" wrapText="1"/>
    </xf>
    <xf numFmtId="4" fontId="3" fillId="3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3" fillId="5" borderId="0" xfId="0" applyFont="1" applyFill="1" applyAlignment="1">
      <alignment vertical="center" wrapText="1"/>
    </xf>
    <xf numFmtId="4" fontId="8" fillId="5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3" fillId="5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4" fontId="3" fillId="3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4" fontId="9" fillId="32" borderId="0" xfId="0" applyNumberFormat="1" applyFont="1" applyFill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4" fontId="9" fillId="32" borderId="0" xfId="0" applyNumberFormat="1" applyFont="1" applyFill="1" applyAlignment="1">
      <alignment horizontal="right" vertical="top" wrapText="1"/>
    </xf>
    <xf numFmtId="0" fontId="47" fillId="0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right" vertical="top" wrapText="1"/>
    </xf>
    <xf numFmtId="4" fontId="50" fillId="0" borderId="0" xfId="0" applyNumberFormat="1" applyFont="1" applyFill="1" applyBorder="1" applyAlignment="1">
      <alignment horizontal="right" vertical="top" wrapText="1"/>
    </xf>
    <xf numFmtId="2" fontId="49" fillId="0" borderId="0" xfId="0" applyNumberFormat="1" applyFont="1" applyFill="1" applyBorder="1" applyAlignment="1">
      <alignment horizontal="right" vertical="top" wrapText="1"/>
    </xf>
    <xf numFmtId="2" fontId="5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="120" zoomScaleNormal="120" zoomScalePageLayoutView="0" workbookViewId="0" topLeftCell="A1">
      <selection activeCell="G5" sqref="G5"/>
    </sheetView>
  </sheetViews>
  <sheetFormatPr defaultColWidth="9.140625" defaultRowHeight="15"/>
  <cols>
    <col min="1" max="1" width="5.00390625" style="29" customWidth="1"/>
    <col min="2" max="2" width="41.140625" style="29" customWidth="1"/>
    <col min="3" max="3" width="15.7109375" style="0" customWidth="1"/>
    <col min="4" max="4" width="15.8515625" style="0" customWidth="1"/>
    <col min="5" max="5" width="16.8515625" style="0" customWidth="1"/>
  </cols>
  <sheetData>
    <row r="1" spans="3:4" ht="21.75" customHeight="1">
      <c r="C1" s="24"/>
      <c r="D1" s="54"/>
    </row>
    <row r="2" spans="2:5" ht="30.75" customHeight="1">
      <c r="B2" s="59" t="s">
        <v>120</v>
      </c>
      <c r="C2" s="59"/>
      <c r="D2" s="59"/>
      <c r="E2" s="59"/>
    </row>
    <row r="3" spans="2:3" ht="25.5" customHeight="1">
      <c r="B3" s="13"/>
      <c r="C3" s="13"/>
    </row>
    <row r="4" spans="2:5" ht="20.25">
      <c r="B4" s="61" t="s">
        <v>118</v>
      </c>
      <c r="C4" s="61"/>
      <c r="D4" s="61"/>
      <c r="E4" s="61"/>
    </row>
    <row r="5" spans="2:5" ht="20.25">
      <c r="B5" s="61" t="s">
        <v>97</v>
      </c>
      <c r="C5" s="61"/>
      <c r="D5" s="61"/>
      <c r="E5" s="61"/>
    </row>
    <row r="6" spans="2:3" ht="20.25">
      <c r="B6" s="30"/>
      <c r="C6" s="12"/>
    </row>
    <row r="7" spans="2:3" ht="20.25">
      <c r="B7" s="30"/>
      <c r="C7" s="12"/>
    </row>
    <row r="8" spans="2:5" ht="15.75">
      <c r="B8" s="60" t="s">
        <v>64</v>
      </c>
      <c r="C8" s="60"/>
      <c r="D8" s="60"/>
      <c r="E8" s="60"/>
    </row>
    <row r="11" spans="2:5" ht="15">
      <c r="B11" s="55" t="s">
        <v>83</v>
      </c>
      <c r="C11" s="55"/>
      <c r="D11" s="55"/>
      <c r="E11" s="55"/>
    </row>
    <row r="12" spans="2:5" ht="26.25" customHeight="1">
      <c r="B12" s="56" t="s">
        <v>119</v>
      </c>
      <c r="C12" s="56"/>
      <c r="D12" s="56"/>
      <c r="E12" s="56"/>
    </row>
    <row r="13" ht="15">
      <c r="B13" s="32"/>
    </row>
    <row r="15" spans="2:5" ht="27" customHeight="1">
      <c r="B15" s="36" t="s">
        <v>51</v>
      </c>
      <c r="C15" s="26" t="s">
        <v>117</v>
      </c>
      <c r="D15" s="26" t="s">
        <v>106</v>
      </c>
      <c r="E15" s="26" t="s">
        <v>107</v>
      </c>
    </row>
    <row r="16" spans="2:5" ht="21" customHeight="1">
      <c r="B16" s="34" t="s">
        <v>52</v>
      </c>
      <c r="C16" s="7">
        <f>C44</f>
        <v>218150000</v>
      </c>
      <c r="D16" s="7">
        <f>D44</f>
        <v>-14542000</v>
      </c>
      <c r="E16" s="7">
        <f>E44</f>
        <v>203608000</v>
      </c>
    </row>
    <row r="17" spans="2:5" ht="31.5" customHeight="1">
      <c r="B17" s="34" t="s">
        <v>53</v>
      </c>
      <c r="C17" s="7">
        <f>C70</f>
        <v>7700000</v>
      </c>
      <c r="D17" s="7">
        <f>D70</f>
        <v>816000</v>
      </c>
      <c r="E17" s="7">
        <f>E70</f>
        <v>8516000</v>
      </c>
    </row>
    <row r="18" spans="2:5" ht="21" customHeight="1">
      <c r="B18" s="35" t="s">
        <v>54</v>
      </c>
      <c r="C18" s="8">
        <f>C16+C17</f>
        <v>225850000</v>
      </c>
      <c r="D18" s="8">
        <f>D16+D17</f>
        <v>-13726000</v>
      </c>
      <c r="E18" s="8">
        <f>E16+E17</f>
        <v>212124000</v>
      </c>
    </row>
    <row r="19" spans="2:5" ht="21" customHeight="1">
      <c r="B19" s="34" t="s">
        <v>55</v>
      </c>
      <c r="C19" s="7">
        <f>C88</f>
        <v>153643000</v>
      </c>
      <c r="D19" s="7">
        <f>D88</f>
        <v>10307000</v>
      </c>
      <c r="E19" s="7">
        <f>E88</f>
        <v>163950000</v>
      </c>
    </row>
    <row r="20" spans="2:5" ht="33.75" customHeight="1">
      <c r="B20" s="34" t="s">
        <v>56</v>
      </c>
      <c r="C20" s="7">
        <f>C117</f>
        <v>62118000</v>
      </c>
      <c r="D20" s="7">
        <f>D117</f>
        <v>-23406000</v>
      </c>
      <c r="E20" s="7">
        <f>E117</f>
        <v>38712000</v>
      </c>
    </row>
    <row r="21" spans="2:5" ht="21" customHeight="1">
      <c r="B21" s="35" t="s">
        <v>57</v>
      </c>
      <c r="C21" s="8">
        <f>C19+C20</f>
        <v>215761000</v>
      </c>
      <c r="D21" s="8">
        <f>D19+D20</f>
        <v>-13099000</v>
      </c>
      <c r="E21" s="8">
        <f>E19+E20</f>
        <v>202662000</v>
      </c>
    </row>
    <row r="22" spans="2:5" ht="21" customHeight="1">
      <c r="B22" s="35" t="s">
        <v>63</v>
      </c>
      <c r="C22" s="10">
        <f>C18-C21</f>
        <v>10089000</v>
      </c>
      <c r="D22" s="8">
        <f>D18-D21</f>
        <v>-627000</v>
      </c>
      <c r="E22" s="8">
        <f>E18-E21</f>
        <v>9462000</v>
      </c>
    </row>
    <row r="23" spans="2:5" ht="7.5" customHeight="1">
      <c r="B23" s="9"/>
      <c r="C23" s="10"/>
      <c r="D23" s="8"/>
      <c r="E23" s="8"/>
    </row>
    <row r="24" spans="2:4" ht="11.25" customHeight="1">
      <c r="B24" s="11"/>
      <c r="C24" s="11"/>
      <c r="D24" s="11"/>
    </row>
    <row r="25" spans="2:4" ht="9.75" customHeight="1">
      <c r="B25" s="11"/>
      <c r="C25" s="11"/>
      <c r="D25" s="11"/>
    </row>
    <row r="26" spans="2:5" ht="27" customHeight="1">
      <c r="B26" s="33" t="s">
        <v>58</v>
      </c>
      <c r="C26" s="26" t="s">
        <v>117</v>
      </c>
      <c r="D26" s="26" t="s">
        <v>106</v>
      </c>
      <c r="E26" s="26" t="s">
        <v>107</v>
      </c>
    </row>
    <row r="27" spans="2:5" ht="26.25">
      <c r="B27" s="34" t="s">
        <v>59</v>
      </c>
      <c r="C27" s="7">
        <f>C85</f>
        <v>3350000</v>
      </c>
      <c r="D27" s="7">
        <f>D85</f>
        <v>4826000</v>
      </c>
      <c r="E27" s="7">
        <f>E85</f>
        <v>8176000</v>
      </c>
    </row>
    <row r="28" spans="2:5" ht="32.25" customHeight="1">
      <c r="B28" s="34" t="s">
        <v>60</v>
      </c>
      <c r="C28" s="7">
        <f>C139</f>
        <v>10439000</v>
      </c>
      <c r="D28" s="7">
        <f>D139</f>
        <v>4199000</v>
      </c>
      <c r="E28" s="7">
        <f>E139</f>
        <v>14638000</v>
      </c>
    </row>
    <row r="29" spans="2:5" ht="24" customHeight="1">
      <c r="B29" s="35" t="s">
        <v>61</v>
      </c>
      <c r="C29" s="10">
        <f>C27-C28</f>
        <v>-7089000</v>
      </c>
      <c r="D29" s="8">
        <f>D27-D28</f>
        <v>627000</v>
      </c>
      <c r="E29" s="8">
        <f>E27-E28</f>
        <v>-6462000</v>
      </c>
    </row>
    <row r="30" spans="2:5" ht="9" customHeight="1">
      <c r="B30" s="9"/>
      <c r="C30" s="10"/>
      <c r="D30" s="8"/>
      <c r="E30" s="8"/>
    </row>
    <row r="31" spans="1:5" s="20" customFormat="1" ht="15" customHeight="1">
      <c r="A31" s="43"/>
      <c r="B31" s="22"/>
      <c r="C31" s="23"/>
      <c r="D31" s="27"/>
      <c r="E31" s="27"/>
    </row>
    <row r="32" spans="2:5" ht="8.25" customHeight="1">
      <c r="B32" s="14"/>
      <c r="C32" s="14"/>
      <c r="D32" s="15"/>
      <c r="E32" s="15"/>
    </row>
    <row r="33" spans="2:5" ht="29.25" customHeight="1">
      <c r="B33" s="36" t="s">
        <v>100</v>
      </c>
      <c r="C33" s="26" t="s">
        <v>117</v>
      </c>
      <c r="D33" s="26" t="s">
        <v>106</v>
      </c>
      <c r="E33" s="26" t="s">
        <v>107</v>
      </c>
    </row>
    <row r="34" spans="2:5" ht="24" customHeight="1">
      <c r="B34" s="35" t="s">
        <v>62</v>
      </c>
      <c r="C34" s="10">
        <f>C18+C27</f>
        <v>229200000</v>
      </c>
      <c r="D34" s="8">
        <f>D18+D27</f>
        <v>-8900000</v>
      </c>
      <c r="E34" s="8">
        <f>E18+E27</f>
        <v>220300000</v>
      </c>
    </row>
    <row r="35" spans="2:5" ht="24" customHeight="1">
      <c r="B35" s="37" t="s">
        <v>98</v>
      </c>
      <c r="C35" s="10">
        <f>C21+C28</f>
        <v>226200000</v>
      </c>
      <c r="D35" s="8">
        <f>D21+D28</f>
        <v>-8900000</v>
      </c>
      <c r="E35" s="8">
        <f>E21+E28</f>
        <v>217300000</v>
      </c>
    </row>
    <row r="36" spans="2:5" ht="24.75" customHeight="1">
      <c r="B36" s="37" t="s">
        <v>99</v>
      </c>
      <c r="C36" s="10">
        <v>3000000</v>
      </c>
      <c r="D36" s="8">
        <v>0</v>
      </c>
      <c r="E36" s="8">
        <v>3000000</v>
      </c>
    </row>
    <row r="37" spans="2:5" ht="6.75" customHeight="1">
      <c r="B37" s="9"/>
      <c r="C37" s="10"/>
      <c r="D37" s="8"/>
      <c r="E37" s="8"/>
    </row>
    <row r="38" spans="2:3" ht="15">
      <c r="B38" s="31"/>
      <c r="C38" s="15"/>
    </row>
    <row r="39" ht="0.75" customHeight="1">
      <c r="B39" s="31"/>
    </row>
    <row r="40" spans="2:5" ht="12.75" customHeight="1">
      <c r="B40" s="57" t="s">
        <v>116</v>
      </c>
      <c r="C40" s="58"/>
      <c r="D40" s="58"/>
      <c r="E40" s="58"/>
    </row>
    <row r="41" spans="2:5" ht="26.25" customHeight="1">
      <c r="B41" s="56" t="s">
        <v>103</v>
      </c>
      <c r="C41" s="56"/>
      <c r="D41" s="56"/>
      <c r="E41" s="56"/>
    </row>
    <row r="42" ht="0.75" customHeight="1">
      <c r="B42" s="38"/>
    </row>
    <row r="43" spans="1:5" ht="27.75" customHeight="1">
      <c r="A43" s="48" t="s">
        <v>89</v>
      </c>
      <c r="B43" s="48" t="s">
        <v>28</v>
      </c>
      <c r="C43" s="48" t="s">
        <v>115</v>
      </c>
      <c r="D43" s="48" t="s">
        <v>106</v>
      </c>
      <c r="E43" s="48" t="s">
        <v>107</v>
      </c>
    </row>
    <row r="44" spans="1:5" ht="15">
      <c r="A44" s="44"/>
      <c r="B44" s="39" t="s">
        <v>29</v>
      </c>
      <c r="C44" s="6">
        <f>C45+C49+C56+C60+C64+C67</f>
        <v>218150000</v>
      </c>
      <c r="D44" s="6">
        <v>-14542000</v>
      </c>
      <c r="E44" s="6">
        <v>203608000</v>
      </c>
    </row>
    <row r="45" spans="1:5" ht="15">
      <c r="A45" s="45"/>
      <c r="B45" s="40" t="s">
        <v>30</v>
      </c>
      <c r="C45" s="1">
        <f>SUM(C46:C48)</f>
        <v>86139000</v>
      </c>
      <c r="D45" s="1">
        <v>0</v>
      </c>
      <c r="E45" s="1">
        <v>86139000</v>
      </c>
    </row>
    <row r="46" spans="1:5" ht="25.5">
      <c r="A46" s="25" t="s">
        <v>90</v>
      </c>
      <c r="B46" s="28" t="s">
        <v>31</v>
      </c>
      <c r="C46" s="2">
        <v>71239000</v>
      </c>
      <c r="D46" s="51">
        <v>0</v>
      </c>
      <c r="E46" s="49">
        <v>71239000</v>
      </c>
    </row>
    <row r="47" spans="1:5" ht="15">
      <c r="A47" s="25">
        <v>11</v>
      </c>
      <c r="B47" s="28" t="s">
        <v>32</v>
      </c>
      <c r="C47" s="2">
        <v>11100000</v>
      </c>
      <c r="D47" s="51">
        <v>0</v>
      </c>
      <c r="E47" s="49">
        <v>11100000</v>
      </c>
    </row>
    <row r="48" spans="1:5" ht="15">
      <c r="A48" s="25">
        <v>11</v>
      </c>
      <c r="B48" s="28" t="s">
        <v>33</v>
      </c>
      <c r="C48" s="2">
        <v>3800000</v>
      </c>
      <c r="D48" s="51">
        <v>0</v>
      </c>
      <c r="E48" s="49">
        <v>3800000</v>
      </c>
    </row>
    <row r="49" spans="1:5" ht="25.5">
      <c r="A49" s="25"/>
      <c r="B49" s="40" t="s">
        <v>88</v>
      </c>
      <c r="C49" s="1">
        <f>SUM(C50:C55)</f>
        <v>54204500</v>
      </c>
      <c r="D49" s="1">
        <v>-14866500</v>
      </c>
      <c r="E49" s="1">
        <v>39338000</v>
      </c>
    </row>
    <row r="50" spans="1:5" ht="25.5">
      <c r="A50" s="25">
        <v>26</v>
      </c>
      <c r="B50" s="28" t="s">
        <v>108</v>
      </c>
      <c r="C50" s="1"/>
      <c r="D50" s="49">
        <v>200000</v>
      </c>
      <c r="E50" s="49">
        <v>200000</v>
      </c>
    </row>
    <row r="51" spans="1:5" ht="15">
      <c r="A51" s="25">
        <v>21.22</v>
      </c>
      <c r="B51" s="28" t="s">
        <v>67</v>
      </c>
      <c r="C51" s="2">
        <v>4705500</v>
      </c>
      <c r="D51" s="49">
        <v>1035500</v>
      </c>
      <c r="E51" s="49">
        <v>5741000</v>
      </c>
    </row>
    <row r="52" spans="1:5" ht="25.5">
      <c r="A52" s="25">
        <v>23</v>
      </c>
      <c r="B52" s="28" t="s">
        <v>0</v>
      </c>
      <c r="C52" s="2">
        <v>9496000</v>
      </c>
      <c r="D52" s="49">
        <v>350000</v>
      </c>
      <c r="E52" s="49">
        <v>9846000</v>
      </c>
    </row>
    <row r="53" spans="1:5" ht="25.5">
      <c r="A53" s="25">
        <v>24.25</v>
      </c>
      <c r="B53" s="28" t="s">
        <v>66</v>
      </c>
      <c r="C53" s="2">
        <v>12333000</v>
      </c>
      <c r="D53" s="49">
        <v>31000</v>
      </c>
      <c r="E53" s="49">
        <v>12364000</v>
      </c>
    </row>
    <row r="54" spans="1:5" ht="25.5">
      <c r="A54" s="25">
        <v>21</v>
      </c>
      <c r="B54" s="28" t="s">
        <v>92</v>
      </c>
      <c r="C54" s="2">
        <v>3730000</v>
      </c>
      <c r="D54" s="49">
        <v>-664000</v>
      </c>
      <c r="E54" s="49">
        <v>3066000</v>
      </c>
    </row>
    <row r="55" spans="1:5" ht="25.5">
      <c r="A55" s="25">
        <v>26</v>
      </c>
      <c r="B55" s="28" t="s">
        <v>85</v>
      </c>
      <c r="C55" s="2">
        <v>23940000</v>
      </c>
      <c r="D55" s="49">
        <v>-15819000</v>
      </c>
      <c r="E55" s="49">
        <v>8121000</v>
      </c>
    </row>
    <row r="56" spans="1:5" ht="15">
      <c r="A56" s="25"/>
      <c r="B56" s="40" t="s">
        <v>34</v>
      </c>
      <c r="C56" s="1">
        <f>SUM(C57:C59)</f>
        <v>13882500</v>
      </c>
      <c r="D56" s="1">
        <v>-1144500</v>
      </c>
      <c r="E56" s="1">
        <v>12738000</v>
      </c>
    </row>
    <row r="57" spans="1:5" ht="15">
      <c r="A57" s="25">
        <v>11</v>
      </c>
      <c r="B57" s="28" t="s">
        <v>35</v>
      </c>
      <c r="C57" s="2">
        <v>392500</v>
      </c>
      <c r="D57" s="49">
        <v>9500</v>
      </c>
      <c r="E57" s="49">
        <v>402000</v>
      </c>
    </row>
    <row r="58" spans="1:5" ht="25.5">
      <c r="A58" s="25" t="s">
        <v>91</v>
      </c>
      <c r="B58" s="28" t="s">
        <v>36</v>
      </c>
      <c r="C58" s="2">
        <v>13450000</v>
      </c>
      <c r="D58" s="49">
        <v>-1154000</v>
      </c>
      <c r="E58" s="49">
        <v>12296000</v>
      </c>
    </row>
    <row r="59" spans="1:5" ht="15">
      <c r="A59" s="25">
        <v>11</v>
      </c>
      <c r="B59" s="28" t="s">
        <v>1</v>
      </c>
      <c r="C59" s="2">
        <v>40000</v>
      </c>
      <c r="D59" s="51">
        <v>0</v>
      </c>
      <c r="E59" s="49">
        <v>40000</v>
      </c>
    </row>
    <row r="60" spans="1:5" ht="38.25">
      <c r="A60" s="25"/>
      <c r="B60" s="40" t="s">
        <v>68</v>
      </c>
      <c r="C60" s="1">
        <f>SUM(C61:C63)</f>
        <v>58625000</v>
      </c>
      <c r="D60" s="1">
        <v>1211000</v>
      </c>
      <c r="E60" s="1">
        <v>59836000</v>
      </c>
    </row>
    <row r="61" spans="1:5" ht="15">
      <c r="A61" s="25">
        <v>11.44</v>
      </c>
      <c r="B61" s="28" t="s">
        <v>69</v>
      </c>
      <c r="C61" s="2">
        <v>3130000</v>
      </c>
      <c r="D61" s="51">
        <v>0</v>
      </c>
      <c r="E61" s="49">
        <v>3130000</v>
      </c>
    </row>
    <row r="62" spans="1:5" ht="37.5" customHeight="1">
      <c r="A62" s="25" t="s">
        <v>105</v>
      </c>
      <c r="B62" s="28" t="s">
        <v>37</v>
      </c>
      <c r="C62" s="2">
        <v>19135000</v>
      </c>
      <c r="D62" s="49">
        <v>573000</v>
      </c>
      <c r="E62" s="49">
        <v>19708000</v>
      </c>
    </row>
    <row r="63" spans="1:5" ht="15">
      <c r="A63" s="25">
        <v>41.42</v>
      </c>
      <c r="B63" s="28" t="s">
        <v>70</v>
      </c>
      <c r="C63" s="2">
        <v>36360000</v>
      </c>
      <c r="D63" s="49">
        <v>638000</v>
      </c>
      <c r="E63" s="49">
        <v>36998000</v>
      </c>
    </row>
    <row r="64" spans="1:5" ht="25.5">
      <c r="A64" s="25"/>
      <c r="B64" s="40" t="s">
        <v>71</v>
      </c>
      <c r="C64" s="1">
        <f>SUM(C65:C66)</f>
        <v>4079000</v>
      </c>
      <c r="D64" s="50">
        <v>258000</v>
      </c>
      <c r="E64" s="50">
        <v>4337000</v>
      </c>
    </row>
    <row r="65" spans="1:5" ht="25.5">
      <c r="A65" s="25">
        <v>71.72</v>
      </c>
      <c r="B65" s="28" t="s">
        <v>72</v>
      </c>
      <c r="C65" s="2">
        <v>3034000</v>
      </c>
      <c r="D65" s="49">
        <v>15000</v>
      </c>
      <c r="E65" s="49">
        <v>3049000</v>
      </c>
    </row>
    <row r="66" spans="1:5" ht="25.5">
      <c r="A66" s="25">
        <v>31</v>
      </c>
      <c r="B66" s="28" t="s">
        <v>65</v>
      </c>
      <c r="C66" s="2">
        <v>1045000</v>
      </c>
      <c r="D66" s="49">
        <v>243000</v>
      </c>
      <c r="E66" s="49">
        <v>1288000</v>
      </c>
    </row>
    <row r="67" spans="1:5" ht="15">
      <c r="A67" s="25"/>
      <c r="B67" s="40" t="s">
        <v>73</v>
      </c>
      <c r="C67" s="1">
        <f>C68+C69</f>
        <v>1220000</v>
      </c>
      <c r="D67" s="52">
        <v>0</v>
      </c>
      <c r="E67" s="1">
        <v>1220000</v>
      </c>
    </row>
    <row r="68" spans="1:5" ht="15">
      <c r="A68" s="25">
        <v>11</v>
      </c>
      <c r="B68" s="28" t="s">
        <v>74</v>
      </c>
      <c r="C68" s="2">
        <v>920000</v>
      </c>
      <c r="D68" s="51">
        <v>0</v>
      </c>
      <c r="E68" s="49">
        <v>920000</v>
      </c>
    </row>
    <row r="69" spans="1:5" ht="15">
      <c r="A69" s="25">
        <v>11</v>
      </c>
      <c r="B69" s="28" t="s">
        <v>2</v>
      </c>
      <c r="C69" s="2">
        <v>300000</v>
      </c>
      <c r="D69" s="51">
        <v>0</v>
      </c>
      <c r="E69" s="49">
        <v>300000</v>
      </c>
    </row>
    <row r="70" spans="1:5" ht="25.5">
      <c r="A70" s="46"/>
      <c r="B70" s="39" t="s">
        <v>38</v>
      </c>
      <c r="C70" s="6">
        <f>C71+C74</f>
        <v>7700000</v>
      </c>
      <c r="D70" s="6">
        <v>816000</v>
      </c>
      <c r="E70" s="6">
        <v>8516000</v>
      </c>
    </row>
    <row r="71" spans="1:5" ht="25.5">
      <c r="A71" s="25"/>
      <c r="B71" s="40" t="s">
        <v>82</v>
      </c>
      <c r="C71" s="1">
        <f>SUM(C72:C73)</f>
        <v>6300000</v>
      </c>
      <c r="D71" s="1">
        <v>156000</v>
      </c>
      <c r="E71" s="1">
        <v>6456000</v>
      </c>
    </row>
    <row r="72" spans="1:5" ht="25.5">
      <c r="A72" s="25">
        <v>51</v>
      </c>
      <c r="B72" s="28" t="s">
        <v>39</v>
      </c>
      <c r="C72" s="2">
        <v>6000000</v>
      </c>
      <c r="D72" s="49">
        <v>156000</v>
      </c>
      <c r="E72" s="49">
        <v>6156000</v>
      </c>
    </row>
    <row r="73" spans="1:5" ht="15">
      <c r="A73" s="25">
        <v>44</v>
      </c>
      <c r="B73" s="28" t="s">
        <v>93</v>
      </c>
      <c r="C73" s="2">
        <v>300000</v>
      </c>
      <c r="D73" s="51">
        <v>0</v>
      </c>
      <c r="E73" s="49">
        <v>300000</v>
      </c>
    </row>
    <row r="74" spans="1:5" ht="25.5">
      <c r="A74" s="25"/>
      <c r="B74" s="40" t="s">
        <v>40</v>
      </c>
      <c r="C74" s="1">
        <f>SUM(C75)</f>
        <v>1400000</v>
      </c>
      <c r="D74" s="1">
        <v>660000</v>
      </c>
      <c r="E74" s="1">
        <v>2060000</v>
      </c>
    </row>
    <row r="75" spans="1:5" ht="15">
      <c r="A75" s="25">
        <v>51</v>
      </c>
      <c r="B75" s="28" t="s">
        <v>41</v>
      </c>
      <c r="C75" s="2">
        <v>1400000</v>
      </c>
      <c r="D75" s="49">
        <v>660000</v>
      </c>
      <c r="E75" s="49">
        <v>2060000</v>
      </c>
    </row>
    <row r="76" spans="1:5" ht="22.5" customHeight="1">
      <c r="A76" s="21"/>
      <c r="B76" s="16" t="s">
        <v>42</v>
      </c>
      <c r="C76" s="17">
        <f>C44+C70</f>
        <v>225850000</v>
      </c>
      <c r="D76" s="17">
        <v>-13726000</v>
      </c>
      <c r="E76" s="17">
        <v>212124000</v>
      </c>
    </row>
    <row r="77" spans="1:3" s="20" customFormat="1" ht="6" customHeight="1">
      <c r="A77" s="25"/>
      <c r="B77" s="18"/>
      <c r="C77" s="19"/>
    </row>
    <row r="78" spans="1:5" ht="29.25" customHeight="1">
      <c r="A78" s="48"/>
      <c r="B78" s="48" t="s">
        <v>28</v>
      </c>
      <c r="C78" s="48" t="s">
        <v>115</v>
      </c>
      <c r="D78" s="48" t="s">
        <v>106</v>
      </c>
      <c r="E78" s="48" t="s">
        <v>107</v>
      </c>
    </row>
    <row r="79" spans="1:5" ht="25.5">
      <c r="A79" s="6"/>
      <c r="B79" s="39" t="s">
        <v>46</v>
      </c>
      <c r="C79" s="6">
        <f>C80</f>
        <v>3350000</v>
      </c>
      <c r="D79" s="6">
        <v>4826000</v>
      </c>
      <c r="E79" s="6">
        <v>8176000</v>
      </c>
    </row>
    <row r="80" spans="1:5" ht="25.5">
      <c r="A80" s="25"/>
      <c r="B80" s="40" t="s">
        <v>87</v>
      </c>
      <c r="C80" s="1">
        <f>C81+C82</f>
        <v>3350000</v>
      </c>
      <c r="D80" s="1">
        <v>400000</v>
      </c>
      <c r="E80" s="1">
        <v>3750000</v>
      </c>
    </row>
    <row r="81" spans="1:5" ht="38.25">
      <c r="A81" s="25">
        <v>61.72</v>
      </c>
      <c r="B81" s="28" t="s">
        <v>47</v>
      </c>
      <c r="C81" s="5">
        <v>150000</v>
      </c>
      <c r="D81" s="49">
        <v>400000</v>
      </c>
      <c r="E81" s="49">
        <v>550000</v>
      </c>
    </row>
    <row r="82" spans="1:5" ht="38.25">
      <c r="A82" s="25">
        <v>72</v>
      </c>
      <c r="B82" s="28" t="s">
        <v>104</v>
      </c>
      <c r="C82" s="5">
        <v>3200000</v>
      </c>
      <c r="D82" s="51">
        <v>0</v>
      </c>
      <c r="E82" s="49">
        <v>3200000</v>
      </c>
    </row>
    <row r="83" spans="1:5" ht="15">
      <c r="A83" s="47"/>
      <c r="B83" s="40" t="s">
        <v>113</v>
      </c>
      <c r="C83" s="5"/>
      <c r="D83" s="49">
        <v>4426000</v>
      </c>
      <c r="E83" s="49">
        <v>4426000</v>
      </c>
    </row>
    <row r="84" spans="1:5" ht="38.25">
      <c r="A84" s="47">
        <v>61</v>
      </c>
      <c r="B84" s="28" t="s">
        <v>114</v>
      </c>
      <c r="C84" s="5"/>
      <c r="D84" s="49">
        <v>4426000</v>
      </c>
      <c r="E84" s="49">
        <v>4426000</v>
      </c>
    </row>
    <row r="85" spans="1:5" ht="22.5" customHeight="1">
      <c r="A85" s="21"/>
      <c r="B85" s="16" t="s">
        <v>48</v>
      </c>
      <c r="C85" s="17">
        <f>C79</f>
        <v>3350000</v>
      </c>
      <c r="D85" s="17">
        <v>4826000</v>
      </c>
      <c r="E85" s="17">
        <v>8176000</v>
      </c>
    </row>
    <row r="86" spans="2:3" ht="18" customHeight="1">
      <c r="B86" s="18"/>
      <c r="C86" s="19"/>
    </row>
    <row r="87" spans="1:5" ht="27" customHeight="1">
      <c r="A87" s="53"/>
      <c r="B87" s="48" t="s">
        <v>28</v>
      </c>
      <c r="C87" s="48" t="s">
        <v>115</v>
      </c>
      <c r="D87" s="48" t="s">
        <v>106</v>
      </c>
      <c r="E87" s="48" t="s">
        <v>107</v>
      </c>
    </row>
    <row r="88" spans="2:5" ht="15">
      <c r="B88" s="39" t="s">
        <v>43</v>
      </c>
      <c r="C88" s="6">
        <f>C89+C93+C99+C102+C104+C109+C111</f>
        <v>153643000</v>
      </c>
      <c r="D88" s="6">
        <v>10307000</v>
      </c>
      <c r="E88" s="6">
        <v>163950000</v>
      </c>
    </row>
    <row r="89" spans="2:5" ht="15">
      <c r="B89" s="40" t="s">
        <v>9</v>
      </c>
      <c r="C89" s="1">
        <f>SUM(C90:C92)</f>
        <v>55491000</v>
      </c>
      <c r="D89" s="1">
        <v>1655000</v>
      </c>
      <c r="E89" s="1">
        <v>57146000</v>
      </c>
    </row>
    <row r="90" spans="2:5" ht="15">
      <c r="B90" s="28" t="s">
        <v>75</v>
      </c>
      <c r="C90" s="2">
        <v>45276000</v>
      </c>
      <c r="D90" s="49">
        <v>1158000</v>
      </c>
      <c r="E90" s="49">
        <v>46434000</v>
      </c>
    </row>
    <row r="91" spans="2:5" ht="15">
      <c r="B91" s="28" t="s">
        <v>10</v>
      </c>
      <c r="C91" s="2">
        <v>1751000</v>
      </c>
      <c r="D91" s="49">
        <v>402000</v>
      </c>
      <c r="E91" s="49">
        <v>2153000</v>
      </c>
    </row>
    <row r="92" spans="2:5" ht="15">
      <c r="B92" s="28" t="s">
        <v>11</v>
      </c>
      <c r="C92" s="2">
        <v>8464000</v>
      </c>
      <c r="D92" s="49">
        <v>95000</v>
      </c>
      <c r="E92" s="49">
        <v>8559000</v>
      </c>
    </row>
    <row r="93" spans="2:5" ht="15">
      <c r="B93" s="40" t="s">
        <v>3</v>
      </c>
      <c r="C93" s="1">
        <f>SUM(C94:C98)</f>
        <v>72976000</v>
      </c>
      <c r="D93" s="1">
        <v>1984000</v>
      </c>
      <c r="E93" s="1">
        <v>74960000</v>
      </c>
    </row>
    <row r="94" spans="2:5" ht="15">
      <c r="B94" s="28" t="s">
        <v>7</v>
      </c>
      <c r="C94" s="2">
        <v>4649000</v>
      </c>
      <c r="D94" s="49">
        <v>-308000</v>
      </c>
      <c r="E94" s="49">
        <v>4341000</v>
      </c>
    </row>
    <row r="95" spans="2:5" ht="15">
      <c r="B95" s="28" t="s">
        <v>12</v>
      </c>
      <c r="C95" s="2">
        <v>14728000</v>
      </c>
      <c r="D95" s="49">
        <v>-35000</v>
      </c>
      <c r="E95" s="49">
        <v>14693000</v>
      </c>
    </row>
    <row r="96" spans="2:5" ht="15">
      <c r="B96" s="28" t="s">
        <v>8</v>
      </c>
      <c r="C96" s="2">
        <v>42579000</v>
      </c>
      <c r="D96" s="49">
        <v>1167000</v>
      </c>
      <c r="E96" s="49">
        <v>43746000</v>
      </c>
    </row>
    <row r="97" spans="2:5" ht="25.5">
      <c r="B97" s="28" t="s">
        <v>84</v>
      </c>
      <c r="C97" s="2">
        <v>1033000</v>
      </c>
      <c r="D97" s="49">
        <v>681000</v>
      </c>
      <c r="E97" s="49">
        <v>1714000</v>
      </c>
    </row>
    <row r="98" spans="2:5" ht="15">
      <c r="B98" s="28" t="s">
        <v>4</v>
      </c>
      <c r="C98" s="2">
        <v>9987000</v>
      </c>
      <c r="D98" s="49">
        <v>479000</v>
      </c>
      <c r="E98" s="49">
        <v>10466000</v>
      </c>
    </row>
    <row r="99" spans="2:5" ht="15">
      <c r="B99" s="40" t="s">
        <v>13</v>
      </c>
      <c r="C99" s="1">
        <f>SUM(C100:C101)</f>
        <v>1882000</v>
      </c>
      <c r="D99" s="1">
        <v>524000</v>
      </c>
      <c r="E99" s="1">
        <v>2406000</v>
      </c>
    </row>
    <row r="100" spans="2:5" ht="15">
      <c r="B100" s="28" t="s">
        <v>76</v>
      </c>
      <c r="C100" s="2">
        <v>1173000</v>
      </c>
      <c r="D100" s="49">
        <v>153000</v>
      </c>
      <c r="E100" s="49">
        <v>1326000</v>
      </c>
    </row>
    <row r="101" spans="2:5" ht="15">
      <c r="B101" s="28" t="s">
        <v>14</v>
      </c>
      <c r="C101" s="2">
        <v>709000</v>
      </c>
      <c r="D101" s="49">
        <v>371000</v>
      </c>
      <c r="E101" s="49">
        <v>1080000</v>
      </c>
    </row>
    <row r="102" spans="2:5" ht="15">
      <c r="B102" s="40" t="s">
        <v>19</v>
      </c>
      <c r="C102" s="1">
        <f>SUM(C103)</f>
        <v>4400000</v>
      </c>
      <c r="D102" s="52">
        <v>0</v>
      </c>
      <c r="E102" s="1">
        <v>4400000</v>
      </c>
    </row>
    <row r="103" spans="2:5" ht="38.25">
      <c r="B103" s="28" t="s">
        <v>77</v>
      </c>
      <c r="C103" s="2">
        <v>4400000</v>
      </c>
      <c r="D103" s="51">
        <v>0</v>
      </c>
      <c r="E103" s="49">
        <v>4400000</v>
      </c>
    </row>
    <row r="104" spans="2:5" ht="25.5">
      <c r="B104" s="40" t="s">
        <v>78</v>
      </c>
      <c r="C104" s="1">
        <f>SUM(C105+C106)</f>
        <v>3700000</v>
      </c>
      <c r="D104" s="1">
        <v>780000</v>
      </c>
      <c r="E104" s="1">
        <v>4480000</v>
      </c>
    </row>
    <row r="105" spans="2:5" ht="15">
      <c r="B105" s="28" t="s">
        <v>27</v>
      </c>
      <c r="C105" s="2">
        <v>1348000</v>
      </c>
      <c r="D105" s="49">
        <v>-1031000</v>
      </c>
      <c r="E105" s="49">
        <v>317000</v>
      </c>
    </row>
    <row r="106" spans="2:5" ht="25.5">
      <c r="B106" s="28" t="s">
        <v>94</v>
      </c>
      <c r="C106" s="2">
        <v>2352000</v>
      </c>
      <c r="D106" s="49">
        <v>1347000</v>
      </c>
      <c r="E106" s="49">
        <v>3699000</v>
      </c>
    </row>
    <row r="107" spans="2:5" ht="15">
      <c r="B107" s="28" t="s">
        <v>109</v>
      </c>
      <c r="C107" s="2"/>
      <c r="D107" s="49">
        <v>418000</v>
      </c>
      <c r="E107" s="49">
        <v>418000</v>
      </c>
    </row>
    <row r="108" spans="2:5" ht="25.5">
      <c r="B108" s="28" t="s">
        <v>110</v>
      </c>
      <c r="C108" s="2"/>
      <c r="D108" s="49">
        <v>46000</v>
      </c>
      <c r="E108" s="49">
        <v>46000</v>
      </c>
    </row>
    <row r="109" spans="2:5" ht="25.5">
      <c r="B109" s="40" t="s">
        <v>23</v>
      </c>
      <c r="C109" s="1">
        <f>SUM(C110)</f>
        <v>4803000</v>
      </c>
      <c r="D109" s="1">
        <v>-36000</v>
      </c>
      <c r="E109" s="1">
        <v>4767000</v>
      </c>
    </row>
    <row r="110" spans="2:5" ht="25.5">
      <c r="B110" s="28" t="s">
        <v>24</v>
      </c>
      <c r="C110" s="2">
        <v>4803000</v>
      </c>
      <c r="D110" s="49">
        <v>-36000</v>
      </c>
      <c r="E110" s="49">
        <v>4767000</v>
      </c>
    </row>
    <row r="111" spans="2:5" ht="15">
      <c r="B111" s="40" t="s">
        <v>5</v>
      </c>
      <c r="C111" s="1">
        <f>SUM(C112:C115)</f>
        <v>10391000</v>
      </c>
      <c r="D111" s="1">
        <v>5400000</v>
      </c>
      <c r="E111" s="1">
        <v>15791000</v>
      </c>
    </row>
    <row r="112" spans="2:5" ht="15">
      <c r="B112" s="28" t="s">
        <v>6</v>
      </c>
      <c r="C112" s="2">
        <v>10291000</v>
      </c>
      <c r="D112" s="49">
        <v>550000</v>
      </c>
      <c r="E112" s="49">
        <v>10841000</v>
      </c>
    </row>
    <row r="113" spans="2:5" ht="15">
      <c r="B113" s="28" t="s">
        <v>111</v>
      </c>
      <c r="C113" s="2"/>
      <c r="D113" s="49">
        <v>1250000</v>
      </c>
      <c r="E113" s="49">
        <v>1250000</v>
      </c>
    </row>
    <row r="114" spans="2:5" ht="15">
      <c r="B114" s="28" t="s">
        <v>112</v>
      </c>
      <c r="C114" s="2"/>
      <c r="D114" s="49">
        <v>3700000</v>
      </c>
      <c r="E114" s="49">
        <v>3700000</v>
      </c>
    </row>
    <row r="115" spans="2:5" ht="15">
      <c r="B115" s="28" t="s">
        <v>101</v>
      </c>
      <c r="C115" s="2">
        <v>100000</v>
      </c>
      <c r="D115" s="49">
        <v>-100000</v>
      </c>
      <c r="E115" s="51">
        <v>0</v>
      </c>
    </row>
    <row r="116" spans="1:5" ht="27" customHeight="1">
      <c r="A116" s="53"/>
      <c r="B116" s="48" t="s">
        <v>28</v>
      </c>
      <c r="C116" s="48" t="s">
        <v>115</v>
      </c>
      <c r="D116" s="48" t="s">
        <v>106</v>
      </c>
      <c r="E116" s="48" t="s">
        <v>107</v>
      </c>
    </row>
    <row r="117" spans="2:5" ht="25.5">
      <c r="B117" s="39" t="s">
        <v>44</v>
      </c>
      <c r="C117" s="6">
        <f>C118+C121+C127</f>
        <v>62118000</v>
      </c>
      <c r="D117" s="6">
        <v>-23406000</v>
      </c>
      <c r="E117" s="6">
        <v>38712000</v>
      </c>
    </row>
    <row r="118" spans="2:5" ht="25.5">
      <c r="B118" s="40" t="s">
        <v>79</v>
      </c>
      <c r="C118" s="1">
        <f>SUM(C119:C120)</f>
        <v>24249000</v>
      </c>
      <c r="D118" s="1">
        <v>-17779000</v>
      </c>
      <c r="E118" s="1">
        <v>6470000</v>
      </c>
    </row>
    <row r="119" spans="2:5" ht="15">
      <c r="B119" s="28" t="s">
        <v>20</v>
      </c>
      <c r="C119" s="2">
        <v>2000000</v>
      </c>
      <c r="D119" s="51">
        <v>0</v>
      </c>
      <c r="E119" s="49">
        <v>2000000</v>
      </c>
    </row>
    <row r="120" spans="2:5" ht="15">
      <c r="B120" s="28" t="s">
        <v>22</v>
      </c>
      <c r="C120" s="2">
        <v>22249000</v>
      </c>
      <c r="D120" s="49">
        <v>-17779000</v>
      </c>
      <c r="E120" s="49">
        <v>4470000</v>
      </c>
    </row>
    <row r="121" spans="2:5" ht="25.5">
      <c r="B121" s="40" t="s">
        <v>15</v>
      </c>
      <c r="C121" s="1">
        <f>SUM(C122:C126)</f>
        <v>28355000</v>
      </c>
      <c r="D121" s="1">
        <v>-1308000</v>
      </c>
      <c r="E121" s="1">
        <v>27047000</v>
      </c>
    </row>
    <row r="122" spans="2:5" ht="15">
      <c r="B122" s="28" t="s">
        <v>25</v>
      </c>
      <c r="C122" s="2">
        <v>21661000</v>
      </c>
      <c r="D122" s="49">
        <v>263000</v>
      </c>
      <c r="E122" s="49">
        <v>21924000</v>
      </c>
    </row>
    <row r="123" spans="2:5" ht="15">
      <c r="B123" s="28" t="s">
        <v>16</v>
      </c>
      <c r="C123" s="2">
        <v>5660000</v>
      </c>
      <c r="D123" s="49">
        <v>-1621000</v>
      </c>
      <c r="E123" s="49">
        <v>4039000</v>
      </c>
    </row>
    <row r="124" spans="2:5" ht="15">
      <c r="B124" s="28" t="s">
        <v>86</v>
      </c>
      <c r="C124" s="2">
        <v>50000</v>
      </c>
      <c r="D124" s="49">
        <v>39000</v>
      </c>
      <c r="E124" s="49">
        <v>89000</v>
      </c>
    </row>
    <row r="125" spans="2:5" ht="25.5">
      <c r="B125" s="28" t="s">
        <v>26</v>
      </c>
      <c r="C125" s="2">
        <v>867000</v>
      </c>
      <c r="D125" s="49">
        <v>59000</v>
      </c>
      <c r="E125" s="49">
        <v>926000</v>
      </c>
    </row>
    <row r="126" spans="2:5" ht="15">
      <c r="B126" s="28" t="s">
        <v>21</v>
      </c>
      <c r="C126" s="2">
        <v>117000</v>
      </c>
      <c r="D126" s="49">
        <v>-48000</v>
      </c>
      <c r="E126" s="49">
        <v>69000</v>
      </c>
    </row>
    <row r="127" spans="2:5" ht="25.5">
      <c r="B127" s="40" t="s">
        <v>17</v>
      </c>
      <c r="C127" s="1">
        <f>SUM(C128)</f>
        <v>9514000</v>
      </c>
      <c r="D127" s="1">
        <v>-4319000</v>
      </c>
      <c r="E127" s="1">
        <v>5195000</v>
      </c>
    </row>
    <row r="128" spans="2:5" ht="25.5">
      <c r="B128" s="28" t="s">
        <v>18</v>
      </c>
      <c r="C128" s="2">
        <v>9514000</v>
      </c>
      <c r="D128" s="49">
        <v>-4319000</v>
      </c>
      <c r="E128" s="49">
        <v>5195000</v>
      </c>
    </row>
    <row r="129" spans="2:5" ht="21.75" customHeight="1">
      <c r="B129" s="16" t="s">
        <v>45</v>
      </c>
      <c r="C129" s="17">
        <f>C88+C117</f>
        <v>215761000</v>
      </c>
      <c r="D129" s="17">
        <v>-13099000</v>
      </c>
      <c r="E129" s="17">
        <v>202662000</v>
      </c>
    </row>
    <row r="130" spans="2:3" ht="15">
      <c r="B130" s="3"/>
      <c r="C130" s="3"/>
    </row>
    <row r="131" spans="2:3" ht="15">
      <c r="B131" s="40"/>
      <c r="C131" s="4"/>
    </row>
    <row r="132" spans="1:5" ht="27" customHeight="1">
      <c r="A132" s="53"/>
      <c r="B132" s="48" t="s">
        <v>28</v>
      </c>
      <c r="C132" s="48" t="s">
        <v>115</v>
      </c>
      <c r="D132" s="48" t="s">
        <v>106</v>
      </c>
      <c r="E132" s="48" t="s">
        <v>107</v>
      </c>
    </row>
    <row r="133" spans="2:5" ht="25.5">
      <c r="B133" s="39" t="s">
        <v>49</v>
      </c>
      <c r="C133" s="6">
        <f>C136+C134</f>
        <v>10439000</v>
      </c>
      <c r="D133" s="6">
        <v>4199000</v>
      </c>
      <c r="E133" s="6">
        <v>14638000</v>
      </c>
    </row>
    <row r="134" spans="2:5" ht="15">
      <c r="B134" s="41" t="s">
        <v>96</v>
      </c>
      <c r="C134" s="1">
        <f>SUM(C135)</f>
        <v>2780000</v>
      </c>
      <c r="D134" s="1">
        <v>-803000</v>
      </c>
      <c r="E134" s="1">
        <v>1977000</v>
      </c>
    </row>
    <row r="135" spans="2:5" ht="25.5">
      <c r="B135" s="42" t="s">
        <v>95</v>
      </c>
      <c r="C135" s="2">
        <v>2780000</v>
      </c>
      <c r="D135" s="49">
        <v>-803000</v>
      </c>
      <c r="E135" s="49">
        <v>1977000</v>
      </c>
    </row>
    <row r="136" spans="2:5" ht="25.5">
      <c r="B136" s="40" t="s">
        <v>80</v>
      </c>
      <c r="C136" s="1">
        <f>SUM(C137:C138)</f>
        <v>7659000</v>
      </c>
      <c r="D136" s="1">
        <v>5002000</v>
      </c>
      <c r="E136" s="1">
        <v>12661000</v>
      </c>
    </row>
    <row r="137" spans="2:5" ht="38.25">
      <c r="B137" s="28" t="s">
        <v>81</v>
      </c>
      <c r="C137" s="5">
        <v>7580000</v>
      </c>
      <c r="D137" s="49">
        <v>4781000</v>
      </c>
      <c r="E137" s="49">
        <v>12361000</v>
      </c>
    </row>
    <row r="138" spans="2:5" ht="25.5">
      <c r="B138" s="28" t="s">
        <v>102</v>
      </c>
      <c r="C138" s="5">
        <v>79000</v>
      </c>
      <c r="D138" s="49">
        <v>221000</v>
      </c>
      <c r="E138" s="49">
        <v>300000</v>
      </c>
    </row>
    <row r="139" spans="2:5" ht="23.25" customHeight="1">
      <c r="B139" s="16" t="s">
        <v>50</v>
      </c>
      <c r="C139" s="17">
        <f>C133</f>
        <v>10439000</v>
      </c>
      <c r="D139" s="17">
        <v>4199000</v>
      </c>
      <c r="E139" s="17">
        <v>14638000</v>
      </c>
    </row>
  </sheetData>
  <sheetProtection/>
  <mergeCells count="8">
    <mergeCell ref="B11:E11"/>
    <mergeCell ref="B12:E12"/>
    <mergeCell ref="B40:E40"/>
    <mergeCell ref="B41:E41"/>
    <mergeCell ref="B2:E2"/>
    <mergeCell ref="B8:E8"/>
    <mergeCell ref="B4:E4"/>
    <mergeCell ref="B5:E5"/>
  </mergeCells>
  <printOptions/>
  <pageMargins left="0.31496062992125984" right="0.3937007874015748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</oddFooter>
  </headerFooter>
  <rowBreaks count="3" manualBreakCount="3">
    <brk id="86" max="255" man="1"/>
    <brk id="115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2017-09-27T07:21:24Z</cp:lastPrinted>
  <dcterms:created xsi:type="dcterms:W3CDTF">2010-11-05T11:46:14Z</dcterms:created>
  <dcterms:modified xsi:type="dcterms:W3CDTF">2017-09-27T07:21:25Z</dcterms:modified>
  <cp:category/>
  <cp:version/>
  <cp:contentType/>
  <cp:contentStatus/>
</cp:coreProperties>
</file>